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78" i="1"/>
  <c r="I76" i="1"/>
  <c r="I74" i="1"/>
  <c r="K85" i="1" s="1"/>
  <c r="K89" i="1" s="1"/>
  <c r="K69" i="1"/>
  <c r="I62" i="1"/>
  <c r="I58" i="1"/>
  <c r="I66" i="1" s="1"/>
  <c r="I49" i="1"/>
  <c r="I45" i="1"/>
  <c r="I53" i="1" s="1"/>
  <c r="I35" i="1" l="1"/>
  <c r="I32" i="1"/>
  <c r="I29" i="1"/>
  <c r="I26" i="1"/>
  <c r="I23" i="1"/>
  <c r="I20" i="1"/>
  <c r="I17" i="1"/>
  <c r="I14" i="1"/>
  <c r="K38" i="1" s="1"/>
</calcChain>
</file>

<file path=xl/sharedStrings.xml><?xml version="1.0" encoding="utf-8"?>
<sst xmlns="http://schemas.openxmlformats.org/spreadsheetml/2006/main" count="124" uniqueCount="70">
  <si>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</si>
  <si>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</si>
  <si>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</si>
  <si>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</si>
  <si>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</si>
  <si>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</si>
  <si>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</si>
  <si>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</si>
  <si>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</si>
  <si>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</si>
  <si>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</si>
  <si>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</si>
  <si>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</si>
  <si>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</si>
  <si>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</si>
  <si>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</si>
  <si>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</si>
  <si>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</si>
  <si>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</si>
  <si>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</si>
  <si>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</si>
  <si>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</si>
  <si>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</si>
  <si>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</si>
  <si>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</si>
  <si>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2.1 Actividad discente</t>
  </si>
  <si>
    <t>TOTAL 2. FORMACIÓN  2.1 a 2.2</t>
  </si>
  <si>
    <t>TOTAL 2.1 Actividad discente  a) a b)</t>
  </si>
  <si>
    <t>cuando estén organizados por el Ministerio de Defensa.</t>
  </si>
  <si>
    <t>Solo se valorarán los cursos iguales o superiores a 15 horas realizados en los 10 años anteriores a la convocatoria</t>
  </si>
  <si>
    <t>Ministerio de Defensa.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</si>
  <si>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</si>
  <si>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</si>
  <si>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</si>
  <si>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</si>
  <si>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</si>
  <si>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</si>
  <si>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</si>
  <si>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</si>
  <si>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</si>
  <si>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</si>
  <si>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>La descripción de cada uno de los apartados de este Autobaremo es incompleta. Antes de rellenarlo consultar las bases de la convocatoria.</t>
  </si>
  <si>
    <t>cuando estén organizados por Entidades del Anexo I.</t>
  </si>
  <si>
    <t>en el Servicio Público de Salud o equivalente en la U.E. y EE.lib.cir.trab.</t>
  </si>
  <si>
    <t>CONVOCATORIA PERSONAL ESTATUTARIO ESTABILIZACIÓN CONCURSO OPOSICION 2022</t>
  </si>
  <si>
    <t>AUTOBAREMO DE MÉRITOS DE ENFERMERO/A, FISIOTERAPEUTA Y MATRONA</t>
  </si>
  <si>
    <t>La persona abajo firmante DECLARA que son ciertos los datos consignados en este autobaremo.</t>
  </si>
  <si>
    <t>máximo 36</t>
  </si>
  <si>
    <t>máximo 21,60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</si>
  <si>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</si>
  <si>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</si>
  <si>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t>máximo 14,40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</si>
  <si>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</si>
  <si>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</si>
  <si>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máximo 7,20</t>
  </si>
  <si>
    <t>10 horas de formación equivalen a 1 crédito.</t>
  </si>
  <si>
    <t>Créditos</t>
  </si>
  <si>
    <t>máximo 1</t>
  </si>
  <si>
    <t xml:space="preserve">encuentre 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</si>
  <si>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cursos, expertos y máster cuyo contenido se </t>
    </r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</si>
  <si>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cursos, expertos y máster cuyo contenido se </t>
    </r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</si>
  <si>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</si>
  <si>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Horas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</si>
  <si>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</si>
  <si>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TOTAL 2.2 Actividad docencia  a) a b)</t>
  </si>
  <si>
    <t>2.2 Actividad docencia</t>
  </si>
  <si>
    <t>máximo 2</t>
  </si>
  <si>
    <t>máximo 40</t>
  </si>
  <si>
    <t>directamente relacionados con la categoría a la que se opta, impartidos en las</t>
  </si>
  <si>
    <t>directamente relacionados con la categoría a la que se opta, impartidos en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</si>
</sst>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7" sqref="M7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44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45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41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0.3</v>
      </c>
      <c r="H14" s="27" t="s">
        <v>7</v>
      </c>
      <c r="I14" s="28">
        <f>IF(E14*G14&gt;36,36,E14*G14)</f>
        <v>0</v>
      </c>
      <c r="J14" s="20"/>
      <c r="K14" s="36" t="s">
        <v>47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14</v>
      </c>
      <c r="C17" s="22"/>
      <c r="D17" s="22"/>
      <c r="E17" s="24"/>
      <c r="F17" s="25" t="s">
        <v>6</v>
      </c>
      <c r="G17" s="26">
        <v>0.6</v>
      </c>
      <c r="H17" s="27" t="s">
        <v>7</v>
      </c>
      <c r="I17" s="28">
        <f>IF(E17*G17&gt;36,36,E17*G17)</f>
        <v>0</v>
      </c>
      <c r="J17" s="20"/>
      <c r="K17" s="36" t="s">
        <v>47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20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43</v>
      </c>
      <c r="C20" s="22"/>
      <c r="D20" s="22"/>
      <c r="E20" s="24"/>
      <c r="F20" s="25" t="s">
        <v>6</v>
      </c>
      <c r="G20" s="26">
        <v>0.18</v>
      </c>
      <c r="H20" s="27" t="s">
        <v>7</v>
      </c>
      <c r="I20" s="28">
        <f>IF(E20*G20&gt;21.6,21.6,E20*G20)</f>
        <v>0</v>
      </c>
      <c r="J20" s="19"/>
      <c r="K20" s="36" t="s">
        <v>48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21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0.36</v>
      </c>
      <c r="H23" s="27" t="s">
        <v>7</v>
      </c>
      <c r="I23" s="28">
        <f>IF(E23*G23&gt;21.6,21.6,E23*G23)</f>
        <v>0</v>
      </c>
      <c r="J23" s="20"/>
      <c r="K23" s="36" t="s">
        <v>48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49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50</v>
      </c>
      <c r="C26" s="23"/>
      <c r="D26" s="22"/>
      <c r="E26" s="24"/>
      <c r="F26" s="25" t="s">
        <v>6</v>
      </c>
      <c r="G26" s="26">
        <v>0.12</v>
      </c>
      <c r="H26" s="27" t="s">
        <v>7</v>
      </c>
      <c r="I26" s="28">
        <f>IF(E26*G26&gt;14.4,14.4,E26*G26)</f>
        <v>0</v>
      </c>
      <c r="J26" s="20"/>
      <c r="K26" s="36" t="s">
        <v>51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52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53</v>
      </c>
      <c r="C29" s="22"/>
      <c r="D29" s="22"/>
      <c r="E29" s="24"/>
      <c r="F29" s="25" t="s">
        <v>6</v>
      </c>
      <c r="G29" s="26">
        <v>0.24</v>
      </c>
      <c r="H29" s="27" t="s">
        <v>7</v>
      </c>
      <c r="I29" s="28">
        <f>IF(E29*G29&gt;14.4,14.4,E29*G29)</f>
        <v>0</v>
      </c>
      <c r="J29" s="20"/>
      <c r="K29" s="36" t="s">
        <v>51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22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5</v>
      </c>
      <c r="C32" s="22"/>
      <c r="D32" s="22"/>
      <c r="E32" s="24"/>
      <c r="F32" s="25" t="s">
        <v>6</v>
      </c>
      <c r="G32" s="26">
        <v>0.06</v>
      </c>
      <c r="H32" s="27" t="s">
        <v>7</v>
      </c>
      <c r="I32" s="28">
        <f>IF(E32*G32&gt;7.2,7.2,E32*G32)</f>
        <v>0</v>
      </c>
      <c r="J32" s="20"/>
      <c r="K32" s="36" t="s">
        <v>54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23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43</v>
      </c>
      <c r="C35" s="22"/>
      <c r="D35" s="22"/>
      <c r="E35" s="24"/>
      <c r="F35" s="25" t="s">
        <v>6</v>
      </c>
      <c r="G35" s="26">
        <v>0.03</v>
      </c>
      <c r="H35" s="27" t="s">
        <v>7</v>
      </c>
      <c r="I35" s="28">
        <f>IF(E35*G35&gt;7.2,7.2,E35*G35)</f>
        <v>0</v>
      </c>
      <c r="J35" s="20"/>
      <c r="K35" s="36" t="s">
        <v>54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47</v>
      </c>
      <c r="N37" s="23"/>
    </row>
    <row r="38" spans="1:14" ht="15" thickBot="1" x14ac:dyDescent="0.35">
      <c r="E38" s="1"/>
      <c r="I38" s="34" t="s">
        <v>24</v>
      </c>
      <c r="J38" s="20"/>
      <c r="K38" s="37">
        <f>IF(I14+I17+I20+I23+I26+I29+I32+I35&gt;36,36,I14+I17+I20+I23+I26+I29+I32+I35)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25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59</v>
      </c>
      <c r="C43" s="20"/>
      <c r="D43" s="20"/>
      <c r="E43" s="22" t="s">
        <v>55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58</v>
      </c>
      <c r="C44" s="22"/>
      <c r="D44" s="22"/>
      <c r="E44" s="20" t="s">
        <v>56</v>
      </c>
      <c r="H44" s="6"/>
      <c r="I44" s="6"/>
      <c r="J44" s="6"/>
      <c r="N44" s="38"/>
    </row>
    <row r="45" spans="1:14" x14ac:dyDescent="0.3">
      <c r="B45" s="38" t="s">
        <v>28</v>
      </c>
      <c r="C45" s="22"/>
      <c r="D45" s="22"/>
      <c r="E45" s="24"/>
      <c r="F45" s="25" t="s">
        <v>6</v>
      </c>
      <c r="G45" s="26">
        <v>0.3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60</v>
      </c>
      <c r="C47" s="22"/>
      <c r="D47" s="22"/>
      <c r="E47" s="22" t="s">
        <v>55</v>
      </c>
      <c r="F47" s="22"/>
      <c r="G47" s="26"/>
      <c r="H47" s="27"/>
      <c r="I47" s="31"/>
      <c r="N47" s="38"/>
    </row>
    <row r="48" spans="1:14" x14ac:dyDescent="0.3">
      <c r="B48" s="38" t="s">
        <v>58</v>
      </c>
      <c r="C48" s="22"/>
      <c r="D48" s="22"/>
      <c r="E48" s="20" t="s">
        <v>56</v>
      </c>
      <c r="H48" s="6"/>
      <c r="I48" s="6"/>
      <c r="J48" s="6"/>
      <c r="N48" s="38"/>
    </row>
    <row r="49" spans="1:14" x14ac:dyDescent="0.3">
      <c r="B49" s="38" t="s">
        <v>42</v>
      </c>
      <c r="C49" s="22"/>
      <c r="D49" s="22"/>
      <c r="E49" s="24"/>
      <c r="F49" s="25" t="s">
        <v>6</v>
      </c>
      <c r="G49" s="26">
        <v>0.15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 t="s">
        <v>29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57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27</v>
      </c>
      <c r="H53" s="20"/>
      <c r="I53" s="37">
        <f>IF(I45+I49&gt;1,1,I45+I49)</f>
        <v>0</v>
      </c>
      <c r="J53" s="20"/>
      <c r="K53" s="19"/>
      <c r="N53" s="44"/>
    </row>
    <row r="54" spans="1:14" x14ac:dyDescent="0.3">
      <c r="A54" s="22" t="s">
        <v>65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61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69</v>
      </c>
      <c r="C57" s="46"/>
      <c r="D57" s="20"/>
      <c r="E57" s="20" t="s">
        <v>62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30</v>
      </c>
      <c r="C58" s="46"/>
      <c r="D58" s="47"/>
      <c r="E58" s="24"/>
      <c r="F58" s="48" t="s">
        <v>6</v>
      </c>
      <c r="G58" s="72">
        <v>3.0000000000000001E-3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63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68</v>
      </c>
      <c r="C61" s="46"/>
      <c r="D61" s="46"/>
      <c r="E61" s="20" t="s">
        <v>62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31</v>
      </c>
      <c r="C62" s="46"/>
      <c r="D62" s="47"/>
      <c r="E62" s="24"/>
      <c r="F62" s="48" t="s">
        <v>6</v>
      </c>
      <c r="G62" s="72">
        <v>1.5E-3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ht="15" thickBot="1" x14ac:dyDescent="0.35">
      <c r="B64" s="22" t="s">
        <v>32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57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64</v>
      </c>
      <c r="H66" s="20"/>
      <c r="I66" s="37">
        <f>IF(I58+I62&gt;1,1,I58+I62)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66</v>
      </c>
      <c r="N68" s="51"/>
    </row>
    <row r="69" spans="1:14" ht="15" thickBot="1" x14ac:dyDescent="0.35">
      <c r="B69" s="46"/>
      <c r="E69" s="1"/>
      <c r="I69" s="34" t="s">
        <v>26</v>
      </c>
      <c r="J69" s="20"/>
      <c r="K69" s="37">
        <f>IF(I53+I66&gt;2,2,I53+I66)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33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35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36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37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38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39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40</v>
      </c>
      <c r="C82" s="46"/>
      <c r="D82" s="47"/>
      <c r="E82" s="24"/>
      <c r="F82" s="48" t="s">
        <v>6</v>
      </c>
      <c r="G82" s="19">
        <v>2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66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34</v>
      </c>
      <c r="J85" s="20"/>
      <c r="K85" s="37">
        <f>IF(I74+I76+I78+I82&gt;2,2,I74+I76+I78+I82)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67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IF(K38+K69+K85&gt;40,40,K38+K69+K85)</f>
        <v>0</v>
      </c>
    </row>
    <row r="91" spans="1:14" x14ac:dyDescent="0.3">
      <c r="A91" s="1" t="s">
        <v>46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10</v>
      </c>
      <c r="C93" s="61"/>
      <c r="D93" s="62" t="s">
        <v>11</v>
      </c>
      <c r="E93" s="63"/>
      <c r="F93" s="64" t="s">
        <v>12</v>
      </c>
      <c r="G93" s="63"/>
      <c r="H93" s="63"/>
      <c r="I93" s="63"/>
      <c r="J93" s="65" t="s">
        <v>12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13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Sep91ap9phyIlBPTl6pECkdxpXBbfLXVCvUpiBTyktX+GKou+5RdcDPNYUMGDZUiAgiRQgr7k1XEs2CZWf6zeA==" saltValue="/i4S1L90OLWzo6KsEPurKA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2022-12-01T09:05:33Z</cp:lastPrinted>
  <dcterms:created xsi:type="dcterms:W3CDTF">2021-07-13T11:21:51Z</dcterms:created>
  <dcterms:modified xsi:type="dcterms:W3CDTF">2023-06-08T12:04:26Z</dcterms:modified>
</cp:coreProperties>
</file>